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00" windowHeight="5895" tabRatio="0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D100" i="1" l="1"/>
  <c r="D98" i="1"/>
  <c r="D93" i="1"/>
  <c r="D92" i="1"/>
  <c r="D91" i="1"/>
  <c r="C91" i="1"/>
  <c r="B91" i="1"/>
  <c r="D90" i="1"/>
  <c r="D89" i="1"/>
  <c r="D88" i="1"/>
  <c r="D87" i="1"/>
  <c r="D86" i="1"/>
  <c r="D83" i="1"/>
  <c r="D82" i="1"/>
  <c r="D81" i="1"/>
  <c r="D78" i="1"/>
  <c r="D77" i="1"/>
  <c r="D74" i="1"/>
  <c r="D72" i="1"/>
  <c r="D71" i="1"/>
  <c r="D70" i="1"/>
  <c r="D69" i="1"/>
  <c r="D68" i="1"/>
  <c r="D67" i="1"/>
  <c r="D66" i="1"/>
  <c r="D65" i="1"/>
  <c r="D64" i="1"/>
  <c r="D62" i="1"/>
  <c r="D59" i="1"/>
  <c r="D58" i="1"/>
  <c r="D52" i="1"/>
  <c r="D49" i="1"/>
  <c r="D47" i="1"/>
  <c r="D40" i="1"/>
  <c r="D38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7" i="1"/>
  <c r="D15" i="1"/>
  <c r="D12" i="1"/>
  <c r="D11" i="1"/>
  <c r="D7" i="1"/>
</calcChain>
</file>

<file path=xl/sharedStrings.xml><?xml version="1.0" encoding="utf-8"?>
<sst xmlns="http://schemas.openxmlformats.org/spreadsheetml/2006/main" count="109" uniqueCount="106">
  <si>
    <t>ООО УК "Зеленый двор"</t>
  </si>
  <si>
    <t xml:space="preserve"> Мытье стен, дверей, плафонов и потолков кабины лифта</t>
  </si>
  <si>
    <t>Ведение счета и отчетности по капитальному ремонту</t>
  </si>
  <si>
    <t>Влажная протирка перилл</t>
  </si>
  <si>
    <t>Влажная протирка подоконников</t>
  </si>
  <si>
    <t>Влажная уборка элементов МОП</t>
  </si>
  <si>
    <t>Влажное подметание лестничных клеток выше третьего этажа</t>
  </si>
  <si>
    <t>Влажное подметание лестничных клеток нижних трех этажей</t>
  </si>
  <si>
    <t>Дезинсекция</t>
  </si>
  <si>
    <t>Дезинфекция мусоросборников</t>
  </si>
  <si>
    <t>Демонтаж и монтаж теплосчетчика</t>
  </si>
  <si>
    <t>Дератизация</t>
  </si>
  <si>
    <t>Ершение канализационного коллектора</t>
  </si>
  <si>
    <t>Закрытие и открытие продухов</t>
  </si>
  <si>
    <t>Замена автомата 2-х полюсного 40А</t>
  </si>
  <si>
    <t>Замена дверного доводчика</t>
  </si>
  <si>
    <t>Замена ламп накаливания</t>
  </si>
  <si>
    <t>Замена патронов</t>
  </si>
  <si>
    <t>Замена предохранителя</t>
  </si>
  <si>
    <t>Замена участка трубопровода</t>
  </si>
  <si>
    <t>Замена элементов внутридомовых электросетей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</si>
  <si>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</si>
  <si>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</si>
  <si>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</si>
  <si>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</si>
  <si>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засора кухонного стояка с помощью троса</t>
  </si>
  <si>
    <t>Мелкий ремонт дверей</t>
  </si>
  <si>
    <t>Механизированная очистка проездов</t>
  </si>
  <si>
    <t>Монтаж провода</t>
  </si>
  <si>
    <t>Мытье лестничных площадок и маршей с предвар частич подмет. нижних трех этажей</t>
  </si>
  <si>
    <t>Мытье лестничных площадок и маршей с предвар. частичным подметанием выше третьего этажа</t>
  </si>
  <si>
    <t>Мытье окон  в легкодоступных местах</t>
  </si>
  <si>
    <t>Мытье полов кабины лифта</t>
  </si>
  <si>
    <t>Непредвиденные работы</t>
  </si>
  <si>
    <t>Обеспечение устранений аварий</t>
  </si>
  <si>
    <t>Обработка подвалов хлорной известью</t>
  </si>
  <si>
    <t>Обслуживание домофонов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</si>
  <si>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</si>
  <si>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</si>
  <si>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</si>
  <si>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</si>
  <si>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</si>
  <si>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</si>
  <si>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</si>
  <si>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</si>
  <si>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</si>
  <si>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Очистка и дезинфекция загрузочных клапанов</t>
  </si>
  <si>
    <t>Очистка козырьков от мусора, грязи</t>
  </si>
  <si>
    <t>Очистка козырьков от снега</t>
  </si>
  <si>
    <t>Очистка отмосток от снега при толщине слоя до 30см.</t>
  </si>
  <si>
    <t>Очистка урн от мусора зимой</t>
  </si>
  <si>
    <t>Очистка урн от мусора лето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</si>
  <si>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</si>
  <si>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</si>
  <si>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Поверка теплосчетчика</t>
  </si>
  <si>
    <t>Подметание полов в кабине лифта</t>
  </si>
  <si>
    <t>Подметание придомовой территории</t>
  </si>
  <si>
    <t>Посыпка территории противоголедными материалами</t>
  </si>
  <si>
    <t>Промывка системы центрального отопления</t>
  </si>
  <si>
    <t>Профилактический осмотр линий электрическ.сетей,армат. и электрооборуд. зд.в технич. подвал.,чердака</t>
  </si>
  <si>
    <t>Прочистка вентиляционных каналов</t>
  </si>
  <si>
    <t>Работы в целях надлежащего содержания конструктивных элементов здания</t>
  </si>
  <si>
    <t>Работы в целях надлежащего содержания кровли</t>
  </si>
  <si>
    <t>Ремонт контейнерной тележки</t>
  </si>
  <si>
    <t>Ремонт лавочки</t>
  </si>
  <si>
    <t>Ремонт межпанельных швов</t>
  </si>
  <si>
    <t>Сезонная очистка кровли от мусора</t>
  </si>
  <si>
    <t>Смена замка</t>
  </si>
  <si>
    <t>Содержание мест накопления мусора КГ</t>
  </si>
  <si>
    <t>Текущий ремонт  на инженерных сетях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</si>
  <si>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</si>
  <si>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</si>
  <si>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</si>
  <si>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 (50%)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</si>
  <si>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</si>
  <si>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</si>
  <si>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</si>
  <si>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</si>
  <si>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</si>
  <si>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Удаление мусора из мусороприемных камер</t>
  </si>
  <si>
    <t>Управление домами</t>
  </si>
  <si>
    <t>Установка пружин на двери</t>
  </si>
  <si>
    <t>Установка розетки</t>
  </si>
  <si>
    <t>Установка терморегулятора Комос</t>
  </si>
  <si>
    <t>Устранение засоров мусоропровода</t>
  </si>
  <si>
    <t>Частичная ручная уборка снега в дни снегопада</t>
  </si>
  <si>
    <t>Итого</t>
  </si>
  <si>
    <t>ПЛАН</t>
  </si>
  <si>
    <t>ФАКТ</t>
  </si>
  <si>
    <t>ОТКЛОНЕНИЕ</t>
  </si>
  <si>
    <t>НАИМЕНОВАНИЕ  РАБОТ</t>
  </si>
  <si>
    <t>сумма, руб.</t>
  </si>
  <si>
    <t>План-фактный анализ подомовых затрат с  01.01.2021 год по 31.12.2021 год</t>
  </si>
  <si>
    <t>Красноярский край, г. Зеленогорск, ул. Ленина,   дом  № 4</t>
  </si>
  <si>
    <t>Выполнено работ в 2021г.</t>
  </si>
  <si>
    <t>Начислено населению и арендаторам по жил/услуге в 2021г.</t>
  </si>
  <si>
    <t>Услуги населению в 2021г.</t>
  </si>
  <si>
    <t>Отдельной строкой на ремонт лестничных клеток с 01.07.2021г.</t>
  </si>
  <si>
    <t>Возмещение экспл.расходов в 2021г.</t>
  </si>
  <si>
    <t>Результат по дому за 2021г.</t>
  </si>
  <si>
    <t>Остаток на доме на 01.01.2021 г.</t>
  </si>
  <si>
    <t>Итого за 2021 г. '-' долг МКД; '+' долг УК</t>
  </si>
  <si>
    <t xml:space="preserve">Дебиторская задолженность  по жил/коммунальным услугам </t>
  </si>
  <si>
    <t>Дебиторская задолженность (0-2  месяца) по СИР</t>
  </si>
  <si>
    <t>Директор                                                                                Анашкина Г.А.</t>
  </si>
  <si>
    <t>Содерж. и ремонт нежилого в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</si>
</sst>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#,##0.00\ &quot;₽&quot;"/>
  </numFmts>
  <fonts count="12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0" fillId="0" borderId="0" xfId="0" applyNumberFormat="1"/>
    <xf numFmtId="0" fontId="9" fillId="0" borderId="7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49" fontId="9" fillId="0" borderId="8" xfId="0" applyNumberFormat="1" applyFont="1" applyBorder="1" applyAlignment="1">
      <alignment wrapText="1"/>
    </xf>
    <xf numFmtId="165" fontId="9" fillId="0" borderId="9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wrapText="1"/>
    </xf>
    <xf numFmtId="0" fontId="9" fillId="0" borderId="11" xfId="0" applyNumberFormat="1" applyFont="1" applyBorder="1" applyAlignment="1">
      <alignment wrapText="1"/>
    </xf>
    <xf numFmtId="49" fontId="9" fillId="0" borderId="11" xfId="0" applyNumberFormat="1" applyFont="1" applyBorder="1" applyAlignment="1">
      <alignment wrapText="1"/>
    </xf>
    <xf numFmtId="165" fontId="9" fillId="0" borderId="12" xfId="0" applyNumberFormat="1" applyFont="1" applyBorder="1" applyAlignment="1">
      <alignment wrapText="1"/>
    </xf>
    <xf numFmtId="165" fontId="9" fillId="4" borderId="12" xfId="0" applyNumberFormat="1" applyFont="1" applyFill="1" applyBorder="1" applyAlignment="1">
      <alignment wrapText="1"/>
    </xf>
    <xf numFmtId="165" fontId="9" fillId="0" borderId="12" xfId="0" applyNumberFormat="1" applyFont="1" applyFill="1" applyBorder="1" applyAlignment="1">
      <alignment wrapText="1"/>
    </xf>
    <xf numFmtId="0" fontId="9" fillId="0" borderId="13" xfId="0" applyNumberFormat="1" applyFont="1" applyBorder="1" applyAlignment="1">
      <alignment wrapText="1"/>
    </xf>
    <xf numFmtId="0" fontId="9" fillId="0" borderId="14" xfId="0" applyNumberFormat="1" applyFont="1" applyBorder="1" applyAlignment="1">
      <alignment wrapText="1"/>
    </xf>
    <xf numFmtId="49" fontId="9" fillId="0" borderId="14" xfId="0" applyNumberFormat="1" applyFont="1" applyBorder="1" applyAlignment="1">
      <alignment wrapText="1"/>
    </xf>
    <xf numFmtId="165" fontId="9" fillId="0" borderId="15" xfId="0" applyNumberFormat="1" applyFont="1" applyBorder="1" applyAlignment="1">
      <alignment wrapText="1"/>
    </xf>
    <xf numFmtId="0" fontId="10" fillId="3" borderId="16" xfId="1" applyNumberFormat="1" applyFont="1" applyFill="1" applyBorder="1" applyAlignment="1">
      <alignment horizontal="left" vertical="top" wrapText="1"/>
    </xf>
    <xf numFmtId="0" fontId="1" fillId="0" borderId="0" xfId="1"/>
    <xf numFmtId="0" fontId="11" fillId="0" borderId="0" xfId="1" applyFont="1"/>
    <xf numFmtId="164" fontId="3" fillId="0" borderId="17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left" vertical="top" wrapText="1" indent="4"/>
    </xf>
    <xf numFmtId="164" fontId="3" fillId="0" borderId="19" xfId="0" applyNumberFormat="1" applyFont="1" applyBorder="1" applyAlignment="1">
      <alignment horizontal="right" vertical="top"/>
    </xf>
    <xf numFmtId="164" fontId="3" fillId="0" borderId="20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left" vertical="top" wrapText="1" indent="4"/>
    </xf>
    <xf numFmtId="164" fontId="3" fillId="0" borderId="22" xfId="0" applyNumberFormat="1" applyFont="1" applyBorder="1" applyAlignment="1">
      <alignment horizontal="right" vertical="top"/>
    </xf>
    <xf numFmtId="0" fontId="4" fillId="2" borderId="23" xfId="0" applyFont="1" applyFill="1" applyBorder="1" applyAlignment="1">
      <alignment horizontal="left" vertical="top"/>
    </xf>
    <xf numFmtId="4" fontId="4" fillId="2" borderId="24" xfId="0" applyNumberFormat="1" applyFont="1" applyFill="1" applyBorder="1" applyAlignment="1">
      <alignment horizontal="right" vertical="top"/>
    </xf>
    <xf numFmtId="4" fontId="4" fillId="2" borderId="25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wrapText="1"/>
    </xf>
    <xf numFmtId="4" fontId="5" fillId="3" borderId="2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center" vertical="center"/>
    </xf>
    <xf numFmtId="4" fontId="7" fillId="3" borderId="5" xfId="1" applyNumberFormat="1" applyFont="1" applyFill="1" applyBorder="1" applyAlignment="1">
      <alignment horizontal="center" vertical="center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6" fillId="3" borderId="26" xfId="1" applyNumberFormat="1" applyFont="1" applyFill="1" applyBorder="1" applyAlignment="1">
      <alignment horizontal="center" vertical="center" wrapText="1"/>
    </xf>
    <xf numFmtId="0" fontId="6" fillId="3" borderId="27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07"/>
  <sheetViews>
    <sheetView tabSelected="1" workbookViewId="0">
      <selection sqref="A1:B1"/>
    </sheetView>
  </sheetViews>
  <sheetFormatPr defaultColWidth="10.5" defaultRowHeight="11.45" customHeight="1" outlineLevelRow="2" x14ac:dyDescent="0.2"/>
  <cols>
    <col min="1" max="1" width="76.83203125" style="1" customWidth="1"/>
    <col min="2" max="4" width="20.1640625" style="1" customWidth="1"/>
  </cols>
  <sheetData>
    <row r="1" spans="1:4" ht="12.95" customHeight="1" x14ac:dyDescent="0.2">
      <c r="A1" s="31" t="s">
        <v>0</v>
      </c>
      <c r="B1" s="31"/>
    </row>
    <row r="2" spans="1:4" ht="21" customHeight="1" x14ac:dyDescent="0.3">
      <c r="A2" s="2" t="s">
        <v>92</v>
      </c>
      <c r="B2"/>
      <c r="C2"/>
    </row>
    <row r="3" spans="1:4" s="1" customFormat="1" ht="15" customHeight="1" thickBot="1" x14ac:dyDescent="0.35">
      <c r="A3" s="3" t="s">
        <v>93</v>
      </c>
      <c r="B3"/>
      <c r="C3"/>
    </row>
    <row r="4" spans="1:4" s="1" customFormat="1" ht="16.5" customHeight="1" x14ac:dyDescent="0.2">
      <c r="A4" s="38" t="s">
        <v>90</v>
      </c>
      <c r="B4" s="32" t="s">
        <v>87</v>
      </c>
      <c r="C4" s="33" t="s">
        <v>88</v>
      </c>
      <c r="D4" s="34" t="s">
        <v>89</v>
      </c>
    </row>
    <row r="5" spans="1:4" s="1" customFormat="1" ht="18" customHeight="1" thickBot="1" x14ac:dyDescent="0.25">
      <c r="A5" s="39"/>
      <c r="B5" s="35" t="s">
        <v>91</v>
      </c>
      <c r="C5" s="36" t="s">
        <v>91</v>
      </c>
      <c r="D5" s="37" t="s">
        <v>91</v>
      </c>
    </row>
    <row r="6" spans="1:4" ht="12" customHeight="1" outlineLevel="2" x14ac:dyDescent="0.2">
      <c r="A6" s="23" t="s">
        <v>1</v>
      </c>
      <c r="B6" s="24">
        <v>5094.72</v>
      </c>
      <c r="C6" s="24">
        <v>5094.72</v>
      </c>
      <c r="D6" s="25"/>
    </row>
    <row r="7" spans="1:4" ht="12" customHeight="1" outlineLevel="2" x14ac:dyDescent="0.2">
      <c r="A7" s="26" t="s">
        <v>2</v>
      </c>
      <c r="B7" s="22"/>
      <c r="C7" s="22">
        <v>20568.2</v>
      </c>
      <c r="D7" s="27">
        <f t="shared" ref="D7:D70" si="0">B7-C7</f>
        <v>-20568.2</v>
      </c>
    </row>
    <row r="8" spans="1:4" ht="12" customHeight="1" outlineLevel="2" x14ac:dyDescent="0.2">
      <c r="A8" s="26" t="s">
        <v>3</v>
      </c>
      <c r="B8" s="22">
        <v>1440.576</v>
      </c>
      <c r="C8" s="22">
        <v>1440.58</v>
      </c>
      <c r="D8" s="27"/>
    </row>
    <row r="9" spans="1:4" ht="12" customHeight="1" outlineLevel="2" x14ac:dyDescent="0.2">
      <c r="A9" s="26" t="s">
        <v>4</v>
      </c>
      <c r="B9" s="22">
        <v>1801.98</v>
      </c>
      <c r="C9" s="22">
        <v>1801.98</v>
      </c>
      <c r="D9" s="27"/>
    </row>
    <row r="10" spans="1:4" ht="12" customHeight="1" outlineLevel="2" x14ac:dyDescent="0.2">
      <c r="A10" s="26" t="s">
        <v>5</v>
      </c>
      <c r="B10" s="22">
        <v>16624.599999999999</v>
      </c>
      <c r="C10" s="22">
        <v>16624.599999999999</v>
      </c>
      <c r="D10" s="27"/>
    </row>
    <row r="11" spans="1:4" ht="15" customHeight="1" outlineLevel="2" x14ac:dyDescent="0.2">
      <c r="A11" s="26" t="s">
        <v>6</v>
      </c>
      <c r="B11" s="22">
        <v>72432.36</v>
      </c>
      <c r="C11" s="22">
        <v>71646.5</v>
      </c>
      <c r="D11" s="27">
        <f t="shared" si="0"/>
        <v>785.86000000000058</v>
      </c>
    </row>
    <row r="12" spans="1:4" ht="12" customHeight="1" outlineLevel="2" x14ac:dyDescent="0.2">
      <c r="A12" s="26" t="s">
        <v>7</v>
      </c>
      <c r="B12" s="22">
        <v>104165.98</v>
      </c>
      <c r="C12" s="22">
        <v>100153.24</v>
      </c>
      <c r="D12" s="27">
        <f t="shared" si="0"/>
        <v>4012.7399999999907</v>
      </c>
    </row>
    <row r="13" spans="1:4" ht="12" customHeight="1" outlineLevel="2" x14ac:dyDescent="0.2">
      <c r="A13" s="26" t="s">
        <v>8</v>
      </c>
      <c r="B13" s="22">
        <v>2542.96</v>
      </c>
      <c r="C13" s="22">
        <v>2542.96</v>
      </c>
      <c r="D13" s="27"/>
    </row>
    <row r="14" spans="1:4" ht="12" customHeight="1" outlineLevel="2" x14ac:dyDescent="0.2">
      <c r="A14" s="26" t="s">
        <v>9</v>
      </c>
      <c r="B14" s="22">
        <v>1352.4</v>
      </c>
      <c r="C14" s="22">
        <v>1352.4</v>
      </c>
      <c r="D14" s="27"/>
    </row>
    <row r="15" spans="1:4" ht="12" customHeight="1" outlineLevel="2" x14ac:dyDescent="0.2">
      <c r="A15" s="26" t="s">
        <v>10</v>
      </c>
      <c r="B15" s="22"/>
      <c r="C15" s="22">
        <v>5170</v>
      </c>
      <c r="D15" s="27">
        <f t="shared" si="0"/>
        <v>-5170</v>
      </c>
    </row>
    <row r="16" spans="1:4" ht="12" customHeight="1" outlineLevel="2" x14ac:dyDescent="0.2">
      <c r="A16" s="26" t="s">
        <v>11</v>
      </c>
      <c r="B16" s="22">
        <v>2906.24</v>
      </c>
      <c r="C16" s="22">
        <v>2906.24</v>
      </c>
      <c r="D16" s="27"/>
    </row>
    <row r="17" spans="1:4" ht="12" customHeight="1" outlineLevel="2" x14ac:dyDescent="0.2">
      <c r="A17" s="26" t="s">
        <v>12</v>
      </c>
      <c r="B17" s="22">
        <v>12266.4</v>
      </c>
      <c r="C17" s="22">
        <v>3500</v>
      </c>
      <c r="D17" s="27">
        <f t="shared" si="0"/>
        <v>8766.4</v>
      </c>
    </row>
    <row r="18" spans="1:4" ht="12" customHeight="1" outlineLevel="2" x14ac:dyDescent="0.2">
      <c r="A18" s="26" t="s">
        <v>13</v>
      </c>
      <c r="B18" s="22">
        <v>1635.52</v>
      </c>
      <c r="C18" s="22">
        <v>1635.52</v>
      </c>
      <c r="D18" s="27"/>
    </row>
    <row r="19" spans="1:4" ht="12" customHeight="1" outlineLevel="2" x14ac:dyDescent="0.2">
      <c r="A19" s="26" t="s">
        <v>14</v>
      </c>
      <c r="B19" s="22"/>
      <c r="C19" s="22">
        <v>3582</v>
      </c>
      <c r="D19" s="27">
        <f t="shared" si="0"/>
        <v>-3582</v>
      </c>
    </row>
    <row r="20" spans="1:4" ht="12" customHeight="1" outlineLevel="2" x14ac:dyDescent="0.2">
      <c r="A20" s="26" t="s">
        <v>15</v>
      </c>
      <c r="B20" s="22"/>
      <c r="C20" s="22">
        <v>2900</v>
      </c>
      <c r="D20" s="27">
        <f t="shared" si="0"/>
        <v>-2900</v>
      </c>
    </row>
    <row r="21" spans="1:4" ht="12" customHeight="1" outlineLevel="2" x14ac:dyDescent="0.2">
      <c r="A21" s="26" t="s">
        <v>16</v>
      </c>
      <c r="B21" s="22"/>
      <c r="C21" s="22">
        <v>1792.1</v>
      </c>
      <c r="D21" s="27">
        <f t="shared" si="0"/>
        <v>-1792.1</v>
      </c>
    </row>
    <row r="22" spans="1:4" ht="12" customHeight="1" outlineLevel="2" x14ac:dyDescent="0.2">
      <c r="A22" s="26" t="s">
        <v>17</v>
      </c>
      <c r="B22" s="22"/>
      <c r="C22" s="22">
        <v>740.88</v>
      </c>
      <c r="D22" s="27">
        <f t="shared" si="0"/>
        <v>-740.88</v>
      </c>
    </row>
    <row r="23" spans="1:4" ht="12" customHeight="1" outlineLevel="2" x14ac:dyDescent="0.2">
      <c r="A23" s="26" t="s">
        <v>18</v>
      </c>
      <c r="B23" s="22"/>
      <c r="C23" s="22">
        <v>72.31</v>
      </c>
      <c r="D23" s="27">
        <f t="shared" si="0"/>
        <v>-72.31</v>
      </c>
    </row>
    <row r="24" spans="1:4" ht="12" customHeight="1" outlineLevel="2" x14ac:dyDescent="0.2">
      <c r="A24" s="26" t="s">
        <v>19</v>
      </c>
      <c r="B24" s="22"/>
      <c r="C24" s="22">
        <v>1747</v>
      </c>
      <c r="D24" s="27">
        <f t="shared" si="0"/>
        <v>-1747</v>
      </c>
    </row>
    <row r="25" spans="1:4" ht="12" customHeight="1" outlineLevel="2" x14ac:dyDescent="0.2">
      <c r="A25" s="26" t="s">
        <v>20</v>
      </c>
      <c r="B25" s="22">
        <v>8960.0400000000009</v>
      </c>
      <c r="C25" s="22"/>
      <c r="D25" s="27">
        <f t="shared" si="0"/>
        <v>8960.0400000000009</v>
      </c>
    </row>
    <row r="26" spans="1:4" ht="12" customHeight="1" outlineLevel="2" x14ac:dyDescent="0.2">
      <c r="A26" s="26" t="s">
        <v>21</v>
      </c>
      <c r="B26" s="22">
        <v>2500</v>
      </c>
      <c r="C26" s="22"/>
      <c r="D26" s="27">
        <f t="shared" si="0"/>
        <v>2500</v>
      </c>
    </row>
    <row r="27" spans="1:4" ht="12" customHeight="1" outlineLevel="2" x14ac:dyDescent="0.2">
      <c r="A27" s="26" t="s">
        <v>22</v>
      </c>
      <c r="B27" s="22">
        <v>280800</v>
      </c>
      <c r="C27" s="22">
        <v>280800</v>
      </c>
      <c r="D27" s="27"/>
    </row>
    <row r="28" spans="1:4" ht="12" customHeight="1" outlineLevel="2" x14ac:dyDescent="0.2">
      <c r="A28" s="26" t="s">
        <v>23</v>
      </c>
      <c r="B28" s="22">
        <v>3960</v>
      </c>
      <c r="C28" s="22">
        <v>13643.08</v>
      </c>
      <c r="D28" s="27">
        <f t="shared" si="0"/>
        <v>-9683.08</v>
      </c>
    </row>
    <row r="29" spans="1:4" ht="26.25" customHeight="1" outlineLevel="2" x14ac:dyDescent="0.2">
      <c r="A29" s="26" t="s">
        <v>24</v>
      </c>
      <c r="B29" s="22">
        <v>5940</v>
      </c>
      <c r="C29" s="22">
        <v>6336</v>
      </c>
      <c r="D29" s="27">
        <f t="shared" si="0"/>
        <v>-396</v>
      </c>
    </row>
    <row r="30" spans="1:4" ht="12" customHeight="1" outlineLevel="2" x14ac:dyDescent="0.2">
      <c r="A30" s="26" t="s">
        <v>25</v>
      </c>
      <c r="B30" s="22"/>
      <c r="C30" s="22">
        <v>7410</v>
      </c>
      <c r="D30" s="27">
        <f t="shared" si="0"/>
        <v>-7410</v>
      </c>
    </row>
    <row r="31" spans="1:4" ht="12" customHeight="1" outlineLevel="2" x14ac:dyDescent="0.2">
      <c r="A31" s="26" t="s">
        <v>26</v>
      </c>
      <c r="B31" s="22"/>
      <c r="C31" s="22">
        <v>77.819999999999993</v>
      </c>
      <c r="D31" s="27">
        <f t="shared" si="0"/>
        <v>-77.819999999999993</v>
      </c>
    </row>
    <row r="32" spans="1:4" ht="12" customHeight="1" outlineLevel="2" x14ac:dyDescent="0.2">
      <c r="A32" s="26" t="s">
        <v>27</v>
      </c>
      <c r="B32" s="22">
        <v>10759.35</v>
      </c>
      <c r="C32" s="22">
        <v>12950</v>
      </c>
      <c r="D32" s="27">
        <f t="shared" si="0"/>
        <v>-2190.6499999999996</v>
      </c>
    </row>
    <row r="33" spans="1:4" ht="12" customHeight="1" outlineLevel="2" x14ac:dyDescent="0.2">
      <c r="A33" s="26" t="s">
        <v>28</v>
      </c>
      <c r="B33" s="22"/>
      <c r="C33" s="22">
        <v>5023.76</v>
      </c>
      <c r="D33" s="27">
        <f t="shared" si="0"/>
        <v>-5023.76</v>
      </c>
    </row>
    <row r="34" spans="1:4" ht="24.75" customHeight="1" outlineLevel="2" x14ac:dyDescent="0.2">
      <c r="A34" s="26" t="s">
        <v>29</v>
      </c>
      <c r="B34" s="22">
        <v>84932.02</v>
      </c>
      <c r="C34" s="22">
        <v>84932.02</v>
      </c>
      <c r="D34" s="27"/>
    </row>
    <row r="35" spans="1:4" ht="24" customHeight="1" outlineLevel="2" x14ac:dyDescent="0.2">
      <c r="A35" s="26" t="s">
        <v>30</v>
      </c>
      <c r="B35" s="22">
        <v>151134.98000000001</v>
      </c>
      <c r="C35" s="22">
        <v>151134.98000000001</v>
      </c>
      <c r="D35" s="27"/>
    </row>
    <row r="36" spans="1:4" ht="12" customHeight="1" outlineLevel="2" x14ac:dyDescent="0.2">
      <c r="A36" s="26" t="s">
        <v>31</v>
      </c>
      <c r="B36" s="22">
        <v>1861.68</v>
      </c>
      <c r="C36" s="22">
        <v>1861.68</v>
      </c>
      <c r="D36" s="27"/>
    </row>
    <row r="37" spans="1:4" ht="12" customHeight="1" outlineLevel="2" x14ac:dyDescent="0.2">
      <c r="A37" s="26" t="s">
        <v>32</v>
      </c>
      <c r="B37" s="22">
        <v>1473.47</v>
      </c>
      <c r="C37" s="22">
        <v>1473.47</v>
      </c>
      <c r="D37" s="27"/>
    </row>
    <row r="38" spans="1:4" ht="12" customHeight="1" outlineLevel="2" x14ac:dyDescent="0.2">
      <c r="A38" s="26" t="s">
        <v>33</v>
      </c>
      <c r="B38" s="22">
        <v>276000</v>
      </c>
      <c r="C38" s="22"/>
      <c r="D38" s="27">
        <f t="shared" si="0"/>
        <v>276000</v>
      </c>
    </row>
    <row r="39" spans="1:4" ht="12" customHeight="1" outlineLevel="2" x14ac:dyDescent="0.2">
      <c r="A39" s="26" t="s">
        <v>34</v>
      </c>
      <c r="B39" s="22">
        <v>110397.6</v>
      </c>
      <c r="C39" s="22">
        <v>110397.6</v>
      </c>
      <c r="D39" s="27"/>
    </row>
    <row r="40" spans="1:4" ht="12" customHeight="1" outlineLevel="2" x14ac:dyDescent="0.2">
      <c r="A40" s="26" t="s">
        <v>35</v>
      </c>
      <c r="B40" s="22"/>
      <c r="C40" s="22">
        <v>1284</v>
      </c>
      <c r="D40" s="27">
        <f t="shared" si="0"/>
        <v>-1284</v>
      </c>
    </row>
    <row r="41" spans="1:4" ht="12" customHeight="1" outlineLevel="2" x14ac:dyDescent="0.2">
      <c r="A41" s="26" t="s">
        <v>36</v>
      </c>
      <c r="B41" s="22">
        <v>43200</v>
      </c>
      <c r="C41" s="22">
        <v>43200</v>
      </c>
      <c r="D41" s="27"/>
    </row>
    <row r="42" spans="1:4" ht="12" customHeight="1" outlineLevel="2" x14ac:dyDescent="0.2">
      <c r="A42" s="26" t="s">
        <v>37</v>
      </c>
      <c r="B42" s="22">
        <v>3209.88</v>
      </c>
      <c r="C42" s="22">
        <v>3209.88</v>
      </c>
      <c r="D42" s="27"/>
    </row>
    <row r="43" spans="1:4" ht="12" customHeight="1" outlineLevel="2" x14ac:dyDescent="0.2">
      <c r="A43" s="26" t="s">
        <v>38</v>
      </c>
      <c r="B43" s="22">
        <v>6772.32</v>
      </c>
      <c r="C43" s="22">
        <v>6772.32</v>
      </c>
      <c r="D43" s="27"/>
    </row>
    <row r="44" spans="1:4" ht="12" customHeight="1" outlineLevel="2" x14ac:dyDescent="0.2">
      <c r="A44" s="26" t="s">
        <v>39</v>
      </c>
      <c r="B44" s="22">
        <v>1001.68</v>
      </c>
      <c r="C44" s="22">
        <v>1001.68</v>
      </c>
      <c r="D44" s="27"/>
    </row>
    <row r="45" spans="1:4" ht="27" customHeight="1" outlineLevel="2" x14ac:dyDescent="0.2">
      <c r="A45" s="26" t="s">
        <v>40</v>
      </c>
      <c r="B45" s="22">
        <v>6706.56</v>
      </c>
      <c r="C45" s="22">
        <v>6706.56</v>
      </c>
      <c r="D45" s="27"/>
    </row>
    <row r="46" spans="1:4" ht="12" customHeight="1" outlineLevel="2" x14ac:dyDescent="0.2">
      <c r="A46" s="26" t="s">
        <v>41</v>
      </c>
      <c r="B46" s="22">
        <v>9337.19</v>
      </c>
      <c r="C46" s="22">
        <v>9337.19</v>
      </c>
      <c r="D46" s="27"/>
    </row>
    <row r="47" spans="1:4" ht="12" customHeight="1" outlineLevel="2" x14ac:dyDescent="0.2">
      <c r="A47" s="26" t="s">
        <v>42</v>
      </c>
      <c r="B47" s="22">
        <v>2126.02</v>
      </c>
      <c r="C47" s="22">
        <v>1063.01</v>
      </c>
      <c r="D47" s="27">
        <f t="shared" si="0"/>
        <v>1063.01</v>
      </c>
    </row>
    <row r="48" spans="1:4" ht="12" customHeight="1" outlineLevel="2" x14ac:dyDescent="0.2">
      <c r="A48" s="26" t="s">
        <v>43</v>
      </c>
      <c r="B48" s="22">
        <v>33732.6</v>
      </c>
      <c r="C48" s="22">
        <v>33732.6</v>
      </c>
      <c r="D48" s="27"/>
    </row>
    <row r="49" spans="1:4" ht="12" customHeight="1" outlineLevel="2" x14ac:dyDescent="0.2">
      <c r="A49" s="26" t="s">
        <v>44</v>
      </c>
      <c r="B49" s="22">
        <v>1927.46</v>
      </c>
      <c r="C49" s="22">
        <v>708.05</v>
      </c>
      <c r="D49" s="27">
        <f t="shared" si="0"/>
        <v>1219.4100000000001</v>
      </c>
    </row>
    <row r="50" spans="1:4" ht="27" customHeight="1" outlineLevel="2" x14ac:dyDescent="0.2">
      <c r="A50" s="26" t="s">
        <v>45</v>
      </c>
      <c r="B50" s="22">
        <v>9122.26</v>
      </c>
      <c r="C50" s="22">
        <v>9122.26</v>
      </c>
      <c r="D50" s="27"/>
    </row>
    <row r="51" spans="1:4" ht="12" customHeight="1" outlineLevel="2" x14ac:dyDescent="0.2">
      <c r="A51" s="26" t="s">
        <v>46</v>
      </c>
      <c r="B51" s="22">
        <v>5473.44</v>
      </c>
      <c r="C51" s="22">
        <v>5473.44</v>
      </c>
      <c r="D51" s="27"/>
    </row>
    <row r="52" spans="1:4" ht="12" customHeight="1" outlineLevel="2" x14ac:dyDescent="0.2">
      <c r="A52" s="26" t="s">
        <v>47</v>
      </c>
      <c r="B52" s="22">
        <v>127.44</v>
      </c>
      <c r="C52" s="22"/>
      <c r="D52" s="27">
        <f t="shared" si="0"/>
        <v>127.44</v>
      </c>
    </row>
    <row r="53" spans="1:4" ht="12" customHeight="1" outlineLevel="2" x14ac:dyDescent="0.2">
      <c r="A53" s="26" t="s">
        <v>48</v>
      </c>
      <c r="B53" s="22">
        <v>993.6</v>
      </c>
      <c r="C53" s="22">
        <v>993.6</v>
      </c>
      <c r="D53" s="27"/>
    </row>
    <row r="54" spans="1:4" ht="12" customHeight="1" outlineLevel="2" x14ac:dyDescent="0.2">
      <c r="A54" s="26" t="s">
        <v>49</v>
      </c>
      <c r="B54" s="22">
        <v>6138.25</v>
      </c>
      <c r="C54" s="22">
        <v>6138.25</v>
      </c>
      <c r="D54" s="27"/>
    </row>
    <row r="55" spans="1:4" ht="12" customHeight="1" outlineLevel="2" x14ac:dyDescent="0.2">
      <c r="A55" s="26" t="s">
        <v>50</v>
      </c>
      <c r="B55" s="22">
        <v>790.24</v>
      </c>
      <c r="C55" s="22">
        <v>790.24</v>
      </c>
      <c r="D55" s="27"/>
    </row>
    <row r="56" spans="1:4" ht="12" customHeight="1" outlineLevel="2" x14ac:dyDescent="0.2">
      <c r="A56" s="26" t="s">
        <v>51</v>
      </c>
      <c r="B56" s="22">
        <v>2284.8000000000002</v>
      </c>
      <c r="C56" s="22">
        <v>2284.8000000000002</v>
      </c>
      <c r="D56" s="27"/>
    </row>
    <row r="57" spans="1:4" ht="12" customHeight="1" outlineLevel="2" x14ac:dyDescent="0.2">
      <c r="A57" s="26" t="s">
        <v>52</v>
      </c>
      <c r="B57" s="22">
        <v>1057.92</v>
      </c>
      <c r="C57" s="22">
        <v>1057.92</v>
      </c>
      <c r="D57" s="27"/>
    </row>
    <row r="58" spans="1:4" ht="24" customHeight="1" outlineLevel="2" x14ac:dyDescent="0.2">
      <c r="A58" s="26" t="s">
        <v>53</v>
      </c>
      <c r="B58" s="22">
        <v>5588.88</v>
      </c>
      <c r="C58" s="22"/>
      <c r="D58" s="27">
        <f t="shared" si="0"/>
        <v>5588.88</v>
      </c>
    </row>
    <row r="59" spans="1:4" ht="12" customHeight="1" outlineLevel="2" x14ac:dyDescent="0.2">
      <c r="A59" s="26" t="s">
        <v>54</v>
      </c>
      <c r="B59" s="22"/>
      <c r="C59" s="22">
        <v>18819.599999999999</v>
      </c>
      <c r="D59" s="27">
        <f t="shared" si="0"/>
        <v>-18819.599999999999</v>
      </c>
    </row>
    <row r="60" spans="1:4" ht="12" customHeight="1" outlineLevel="2" x14ac:dyDescent="0.2">
      <c r="A60" s="26" t="s">
        <v>55</v>
      </c>
      <c r="B60" s="22">
        <v>1102.82</v>
      </c>
      <c r="C60" s="22">
        <v>1102.82</v>
      </c>
      <c r="D60" s="27"/>
    </row>
    <row r="61" spans="1:4" ht="12" customHeight="1" outlineLevel="2" x14ac:dyDescent="0.2">
      <c r="A61" s="26" t="s">
        <v>56</v>
      </c>
      <c r="B61" s="22">
        <v>19870.650000000001</v>
      </c>
      <c r="C61" s="22">
        <v>19870.650000000001</v>
      </c>
      <c r="D61" s="27"/>
    </row>
    <row r="62" spans="1:4" ht="12" customHeight="1" outlineLevel="2" x14ac:dyDescent="0.2">
      <c r="A62" s="26" t="s">
        <v>57</v>
      </c>
      <c r="B62" s="22">
        <v>5930.47</v>
      </c>
      <c r="C62" s="22">
        <v>8895.7099999999991</v>
      </c>
      <c r="D62" s="27">
        <f t="shared" si="0"/>
        <v>-2965.2399999999989</v>
      </c>
    </row>
    <row r="63" spans="1:4" ht="12" customHeight="1" outlineLevel="2" x14ac:dyDescent="0.2">
      <c r="A63" s="26" t="s">
        <v>58</v>
      </c>
      <c r="B63" s="22">
        <v>40800</v>
      </c>
      <c r="C63" s="22">
        <v>40800</v>
      </c>
      <c r="D63" s="27"/>
    </row>
    <row r="64" spans="1:4" ht="24" customHeight="1" outlineLevel="2" x14ac:dyDescent="0.2">
      <c r="A64" s="26" t="s">
        <v>59</v>
      </c>
      <c r="B64" s="22">
        <v>13900.48</v>
      </c>
      <c r="C64" s="22">
        <v>6950.24</v>
      </c>
      <c r="D64" s="27">
        <f t="shared" si="0"/>
        <v>6950.24</v>
      </c>
    </row>
    <row r="65" spans="1:4" ht="12" customHeight="1" outlineLevel="2" x14ac:dyDescent="0.2">
      <c r="A65" s="26" t="s">
        <v>60</v>
      </c>
      <c r="B65" s="22">
        <v>5864.87</v>
      </c>
      <c r="C65" s="22">
        <v>2237.63</v>
      </c>
      <c r="D65" s="27">
        <f t="shared" si="0"/>
        <v>3627.24</v>
      </c>
    </row>
    <row r="66" spans="1:4" ht="23.25" customHeight="1" outlineLevel="2" x14ac:dyDescent="0.2">
      <c r="A66" s="26" t="s">
        <v>61</v>
      </c>
      <c r="B66" s="22">
        <v>4216.58</v>
      </c>
      <c r="C66" s="22"/>
      <c r="D66" s="27">
        <f t="shared" si="0"/>
        <v>4216.58</v>
      </c>
    </row>
    <row r="67" spans="1:4" ht="12" customHeight="1" outlineLevel="2" x14ac:dyDescent="0.2">
      <c r="A67" s="26" t="s">
        <v>62</v>
      </c>
      <c r="B67" s="22">
        <v>3001.44</v>
      </c>
      <c r="C67" s="22"/>
      <c r="D67" s="27">
        <f t="shared" si="0"/>
        <v>3001.44</v>
      </c>
    </row>
    <row r="68" spans="1:4" ht="12" customHeight="1" outlineLevel="2" x14ac:dyDescent="0.2">
      <c r="A68" s="26" t="s">
        <v>63</v>
      </c>
      <c r="B68" s="22"/>
      <c r="C68" s="22">
        <v>315.24</v>
      </c>
      <c r="D68" s="27">
        <f t="shared" si="0"/>
        <v>-315.24</v>
      </c>
    </row>
    <row r="69" spans="1:4" ht="12" customHeight="1" outlineLevel="2" x14ac:dyDescent="0.2">
      <c r="A69" s="26" t="s">
        <v>64</v>
      </c>
      <c r="B69" s="22"/>
      <c r="C69" s="22">
        <v>2400</v>
      </c>
      <c r="D69" s="27">
        <f t="shared" si="0"/>
        <v>-2400</v>
      </c>
    </row>
    <row r="70" spans="1:4" ht="12" customHeight="1" outlineLevel="2" x14ac:dyDescent="0.2">
      <c r="A70" s="26" t="s">
        <v>65</v>
      </c>
      <c r="B70" s="22"/>
      <c r="C70" s="22">
        <v>43983.360000000001</v>
      </c>
      <c r="D70" s="27">
        <f t="shared" si="0"/>
        <v>-43983.360000000001</v>
      </c>
    </row>
    <row r="71" spans="1:4" ht="12" customHeight="1" outlineLevel="2" x14ac:dyDescent="0.2">
      <c r="A71" s="26" t="s">
        <v>66</v>
      </c>
      <c r="B71" s="22">
        <v>3689.27</v>
      </c>
      <c r="C71" s="22"/>
      <c r="D71" s="27">
        <f t="shared" ref="D71:D90" si="1">B71-C71</f>
        <v>3689.27</v>
      </c>
    </row>
    <row r="72" spans="1:4" ht="12" customHeight="1" outlineLevel="2" x14ac:dyDescent="0.2">
      <c r="A72" s="26" t="s">
        <v>67</v>
      </c>
      <c r="B72" s="22"/>
      <c r="C72" s="22">
        <v>550</v>
      </c>
      <c r="D72" s="27">
        <f t="shared" si="1"/>
        <v>-550</v>
      </c>
    </row>
    <row r="73" spans="1:4" ht="12" customHeight="1" outlineLevel="2" x14ac:dyDescent="0.2">
      <c r="A73" s="26" t="s">
        <v>68</v>
      </c>
      <c r="B73" s="22">
        <v>6620</v>
      </c>
      <c r="C73" s="22">
        <v>6620</v>
      </c>
      <c r="D73" s="27"/>
    </row>
    <row r="74" spans="1:4" ht="12" customHeight="1" outlineLevel="2" x14ac:dyDescent="0.2">
      <c r="A74" s="26" t="s">
        <v>69</v>
      </c>
      <c r="B74" s="22"/>
      <c r="C74" s="22">
        <v>41241.5</v>
      </c>
      <c r="D74" s="27">
        <f t="shared" si="1"/>
        <v>-41241.5</v>
      </c>
    </row>
    <row r="75" spans="1:4" ht="26.25" customHeight="1" outlineLevel="2" x14ac:dyDescent="0.2">
      <c r="A75" s="26" t="s">
        <v>70</v>
      </c>
      <c r="B75" s="22">
        <v>20212.560000000001</v>
      </c>
      <c r="C75" s="22">
        <v>20212.560000000001</v>
      </c>
      <c r="D75" s="27"/>
    </row>
    <row r="76" spans="1:4" ht="12" customHeight="1" outlineLevel="2" x14ac:dyDescent="0.2">
      <c r="A76" s="26" t="s">
        <v>71</v>
      </c>
      <c r="B76" s="22">
        <v>19220</v>
      </c>
      <c r="C76" s="22">
        <v>19220</v>
      </c>
      <c r="D76" s="27"/>
    </row>
    <row r="77" spans="1:4" ht="12" customHeight="1" outlineLevel="2" x14ac:dyDescent="0.2">
      <c r="A77" s="26" t="s">
        <v>72</v>
      </c>
      <c r="B77" s="22">
        <v>4256.28</v>
      </c>
      <c r="C77" s="22">
        <v>5831.28</v>
      </c>
      <c r="D77" s="27">
        <f t="shared" si="1"/>
        <v>-1575</v>
      </c>
    </row>
    <row r="78" spans="1:4" ht="12" customHeight="1" outlineLevel="2" x14ac:dyDescent="0.2">
      <c r="A78" s="26" t="s">
        <v>73</v>
      </c>
      <c r="B78" s="22">
        <v>2364.6</v>
      </c>
      <c r="C78" s="22">
        <v>5022.24</v>
      </c>
      <c r="D78" s="27">
        <f t="shared" si="1"/>
        <v>-2657.64</v>
      </c>
    </row>
    <row r="79" spans="1:4" ht="12" customHeight="1" outlineLevel="2" x14ac:dyDescent="0.2">
      <c r="A79" s="26" t="s">
        <v>74</v>
      </c>
      <c r="B79" s="22">
        <v>6336.05</v>
      </c>
      <c r="C79" s="22">
        <v>6336.05</v>
      </c>
      <c r="D79" s="27"/>
    </row>
    <row r="80" spans="1:4" ht="12" customHeight="1" outlineLevel="2" x14ac:dyDescent="0.2">
      <c r="A80" s="26" t="s">
        <v>75</v>
      </c>
      <c r="B80" s="22">
        <v>6714.24</v>
      </c>
      <c r="C80" s="22">
        <v>6714.24</v>
      </c>
      <c r="D80" s="27"/>
    </row>
    <row r="81" spans="1:7" ht="12" customHeight="1" outlineLevel="2" x14ac:dyDescent="0.2">
      <c r="A81" s="26" t="s">
        <v>76</v>
      </c>
      <c r="B81" s="22">
        <v>12474</v>
      </c>
      <c r="C81" s="22">
        <v>12285</v>
      </c>
      <c r="D81" s="27">
        <f t="shared" si="1"/>
        <v>189</v>
      </c>
    </row>
    <row r="82" spans="1:7" ht="12" customHeight="1" outlineLevel="2" x14ac:dyDescent="0.2">
      <c r="A82" s="26" t="s">
        <v>77</v>
      </c>
      <c r="B82" s="22">
        <v>1215</v>
      </c>
      <c r="C82" s="22">
        <v>1228.5</v>
      </c>
      <c r="D82" s="27">
        <f t="shared" si="1"/>
        <v>-13.5</v>
      </c>
    </row>
    <row r="83" spans="1:7" ht="24.75" customHeight="1" outlineLevel="2" x14ac:dyDescent="0.2">
      <c r="A83" s="26" t="s">
        <v>78</v>
      </c>
      <c r="B83" s="22">
        <v>59119.839999999997</v>
      </c>
      <c r="C83" s="22">
        <v>67987.820000000007</v>
      </c>
      <c r="D83" s="27">
        <f t="shared" si="1"/>
        <v>-8867.9800000000105</v>
      </c>
    </row>
    <row r="84" spans="1:7" ht="12" customHeight="1" outlineLevel="2" x14ac:dyDescent="0.2">
      <c r="A84" s="26" t="s">
        <v>79</v>
      </c>
      <c r="B84" s="22">
        <v>64069.2</v>
      </c>
      <c r="C84" s="22">
        <v>64069.2</v>
      </c>
      <c r="D84" s="27"/>
    </row>
    <row r="85" spans="1:7" ht="12" customHeight="1" outlineLevel="2" x14ac:dyDescent="0.2">
      <c r="A85" s="26" t="s">
        <v>80</v>
      </c>
      <c r="B85" s="22">
        <v>202395.6</v>
      </c>
      <c r="C85" s="22">
        <v>202395.6</v>
      </c>
      <c r="D85" s="27"/>
      <c r="G85" s="4"/>
    </row>
    <row r="86" spans="1:7" ht="12" customHeight="1" outlineLevel="2" x14ac:dyDescent="0.2">
      <c r="A86" s="26" t="s">
        <v>81</v>
      </c>
      <c r="B86" s="22"/>
      <c r="C86" s="22">
        <v>512.55999999999995</v>
      </c>
      <c r="D86" s="27">
        <f t="shared" si="1"/>
        <v>-512.55999999999995</v>
      </c>
    </row>
    <row r="87" spans="1:7" ht="12" customHeight="1" outlineLevel="2" x14ac:dyDescent="0.2">
      <c r="A87" s="26" t="s">
        <v>82</v>
      </c>
      <c r="B87" s="22"/>
      <c r="C87" s="22">
        <v>297.60000000000002</v>
      </c>
      <c r="D87" s="27">
        <f t="shared" si="1"/>
        <v>-297.60000000000002</v>
      </c>
    </row>
    <row r="88" spans="1:7" ht="12" customHeight="1" outlineLevel="2" x14ac:dyDescent="0.2">
      <c r="A88" s="26" t="s">
        <v>83</v>
      </c>
      <c r="B88" s="22"/>
      <c r="C88" s="22">
        <v>14200</v>
      </c>
      <c r="D88" s="27">
        <f t="shared" si="1"/>
        <v>-14200</v>
      </c>
    </row>
    <row r="89" spans="1:7" ht="12" customHeight="1" outlineLevel="2" x14ac:dyDescent="0.2">
      <c r="A89" s="26" t="s">
        <v>84</v>
      </c>
      <c r="B89" s="22">
        <v>978.6</v>
      </c>
      <c r="C89" s="22">
        <v>1293.1500000000001</v>
      </c>
      <c r="D89" s="27">
        <f t="shared" si="1"/>
        <v>-314.55000000000007</v>
      </c>
    </row>
    <row r="90" spans="1:7" ht="12" customHeight="1" outlineLevel="2" x14ac:dyDescent="0.2">
      <c r="A90" s="26" t="s">
        <v>85</v>
      </c>
      <c r="B90" s="22">
        <v>71933.94</v>
      </c>
      <c r="C90" s="22">
        <v>100707.51</v>
      </c>
      <c r="D90" s="27">
        <f t="shared" si="1"/>
        <v>-28773.569999999992</v>
      </c>
    </row>
    <row r="91" spans="1:7" ht="12.95" customHeight="1" thickBot="1" x14ac:dyDescent="0.25">
      <c r="A91" s="28" t="s">
        <v>86</v>
      </c>
      <c r="B91" s="29">
        <f>SUM(B6:B90)</f>
        <v>1876859.9060000004</v>
      </c>
      <c r="C91" s="29">
        <f>SUM(C6:C90)</f>
        <v>1776287.5000000002</v>
      </c>
      <c r="D91" s="30">
        <f>SUM(D6:D90)</f>
        <v>100572.40999999995</v>
      </c>
    </row>
    <row r="92" spans="1:7" ht="19.5" customHeight="1" x14ac:dyDescent="0.2">
      <c r="A92" s="5" t="s">
        <v>94</v>
      </c>
      <c r="B92" s="6"/>
      <c r="C92" s="7"/>
      <c r="D92" s="8">
        <f>C91</f>
        <v>1776287.5000000002</v>
      </c>
    </row>
    <row r="93" spans="1:7" ht="18" customHeight="1" x14ac:dyDescent="0.2">
      <c r="A93" s="9" t="s">
        <v>95</v>
      </c>
      <c r="B93" s="10"/>
      <c r="C93" s="11"/>
      <c r="D93" s="12">
        <f>B91</f>
        <v>1876859.9060000004</v>
      </c>
    </row>
    <row r="94" spans="1:7" ht="21" customHeight="1" x14ac:dyDescent="0.2">
      <c r="A94" s="9" t="s">
        <v>96</v>
      </c>
      <c r="B94" s="10"/>
      <c r="C94" s="11"/>
      <c r="D94" s="12"/>
    </row>
    <row r="95" spans="1:7" ht="16.5" customHeight="1" x14ac:dyDescent="0.2">
      <c r="A95" s="9" t="s">
        <v>97</v>
      </c>
      <c r="B95" s="10"/>
      <c r="C95" s="11"/>
      <c r="D95" s="12">
        <v>259200</v>
      </c>
    </row>
    <row r="96" spans="1:7" ht="15" customHeight="1" x14ac:dyDescent="0.2">
      <c r="A96" s="9" t="s">
        <v>98</v>
      </c>
      <c r="B96" s="10"/>
      <c r="C96" s="11"/>
      <c r="D96" s="12"/>
    </row>
    <row r="97" spans="1:4" ht="15.75" customHeight="1" x14ac:dyDescent="0.2">
      <c r="A97" s="9" t="s">
        <v>105</v>
      </c>
      <c r="B97" s="10"/>
      <c r="C97" s="11"/>
      <c r="D97" s="12"/>
    </row>
    <row r="98" spans="1:4" ht="16.5" customHeight="1" x14ac:dyDescent="0.2">
      <c r="A98" s="9" t="s">
        <v>99</v>
      </c>
      <c r="B98" s="10"/>
      <c r="C98" s="11"/>
      <c r="D98" s="12">
        <f>D97+D95+D93-D92</f>
        <v>359772.40600000019</v>
      </c>
    </row>
    <row r="99" spans="1:4" ht="16.5" customHeight="1" x14ac:dyDescent="0.2">
      <c r="A99" s="9" t="s">
        <v>100</v>
      </c>
      <c r="B99" s="10"/>
      <c r="C99" s="11"/>
      <c r="D99" s="12">
        <v>-28755.810000000358</v>
      </c>
    </row>
    <row r="100" spans="1:4" ht="17.25" customHeight="1" x14ac:dyDescent="0.2">
      <c r="A100" s="9" t="s">
        <v>101</v>
      </c>
      <c r="B100" s="10"/>
      <c r="C100" s="11"/>
      <c r="D100" s="13">
        <f>D98+D99</f>
        <v>331016.59599999984</v>
      </c>
    </row>
    <row r="101" spans="1:4" ht="11.45" customHeight="1" x14ac:dyDescent="0.2">
      <c r="A101" s="9"/>
      <c r="B101" s="10"/>
      <c r="C101" s="11"/>
      <c r="D101" s="14"/>
    </row>
    <row r="102" spans="1:4" ht="11.45" customHeight="1" x14ac:dyDescent="0.2">
      <c r="A102" s="9" t="s">
        <v>102</v>
      </c>
      <c r="B102" s="10"/>
      <c r="C102" s="11"/>
      <c r="D102" s="12">
        <v>196439.21</v>
      </c>
    </row>
    <row r="103" spans="1:4" ht="15" customHeight="1" thickBot="1" x14ac:dyDescent="0.25">
      <c r="A103" s="15" t="s">
        <v>103</v>
      </c>
      <c r="B103" s="16"/>
      <c r="C103" s="17"/>
      <c r="D103" s="18">
        <v>41040.879999999997</v>
      </c>
    </row>
    <row r="104" spans="1:4" ht="11.45" customHeight="1" x14ac:dyDescent="0.2">
      <c r="D104"/>
    </row>
    <row r="105" spans="1:4" ht="11.45" customHeight="1" x14ac:dyDescent="0.2">
      <c r="A105" s="19" t="s">
        <v>0</v>
      </c>
    </row>
    <row r="106" spans="1:4" ht="11.45" customHeight="1" x14ac:dyDescent="0.2">
      <c r="A106" s="20"/>
    </row>
    <row r="107" spans="1:4" ht="11.45" customHeight="1" x14ac:dyDescent="0.2">
      <c r="A107" s="21" t="s">
        <v>104</v>
      </c>
    </row>
  </sheetData>
  <mergeCells count="2">
    <mergeCell ref="A1:B1"/>
    <mergeCell ref="A4:A5"/>
  </mergeCells>
  <pageMargins left="1" right="1" top="1" bottom="1" header="0.5" footer="0.5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2022-03-15T05:34:17Z</dcterms:created>
  <dcterms:modified xsi:type="dcterms:W3CDTF">2022-03-15T05:34:25Z</dcterms:modified>
</cp:coreProperties>
</file>